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chrb\appl\"/>
    </mc:Choice>
  </mc:AlternateContent>
  <bookViews>
    <workbookView xWindow="0" yWindow="0" windowWidth="28800" windowHeight="12435" activeTab="1"/>
  </bookViews>
  <sheets>
    <sheet name="Personaleressourcer, uddybet" sheetId="1" r:id="rId1"/>
    <sheet name="Samlet behov for ressourcer" sheetId="3" r:id="rId2"/>
    <sheet name="f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3" i="3" l="1"/>
  <c r="F4" i="1"/>
  <c r="F6" i="1"/>
  <c r="I7" i="3" l="1"/>
  <c r="I6" i="3"/>
  <c r="I5" i="3"/>
  <c r="F8" i="1"/>
  <c r="F5" i="3" l="1"/>
  <c r="H5" i="3"/>
  <c r="H6" i="3" l="1"/>
  <c r="J6" i="3" s="1"/>
  <c r="F6" i="3"/>
  <c r="J19" i="3" l="1"/>
  <c r="H7" i="3" l="1"/>
  <c r="J7" i="3" s="1"/>
  <c r="F7" i="3"/>
  <c r="J5" i="3"/>
  <c r="H3" i="3"/>
  <c r="J3" i="3" s="1"/>
  <c r="F3" i="3"/>
  <c r="D4" i="1" l="1"/>
  <c r="D6" i="1" l="1"/>
  <c r="E4" i="1" l="1"/>
  <c r="G4" i="1" s="1"/>
  <c r="E6" i="1"/>
  <c r="G6" i="1" s="1"/>
  <c r="E8" i="1"/>
  <c r="G8" i="1" s="1"/>
  <c r="D8" i="1"/>
</calcChain>
</file>

<file path=xl/sharedStrings.xml><?xml version="1.0" encoding="utf-8"?>
<sst xmlns="http://schemas.openxmlformats.org/spreadsheetml/2006/main" count="51" uniqueCount="42">
  <si>
    <t>Timer /uge</t>
  </si>
  <si>
    <t>Timer/ år</t>
  </si>
  <si>
    <t>Anslået udgift</t>
  </si>
  <si>
    <t>Antal fuldtidsstillinger</t>
  </si>
  <si>
    <t>(Incl overhead 24,7%)</t>
  </si>
  <si>
    <t xml:space="preserve">(incl overhead 24,7 % ) </t>
  </si>
  <si>
    <t>(incl overhead 24.7%)</t>
  </si>
  <si>
    <t>Forudsætninger</t>
  </si>
  <si>
    <t>Forløbslængde 6 uger</t>
  </si>
  <si>
    <t>Anslået pris fuldtidsstilling</t>
  </si>
  <si>
    <t>Behov for ressourcetildeing til personalet ved sammenlægning af trænings-og rehabiiteringspladser</t>
  </si>
  <si>
    <t xml:space="preserve">Antal gennemførte forløb = 89 </t>
  </si>
  <si>
    <t>Overhead = 24,7 %</t>
  </si>
  <si>
    <t>f</t>
  </si>
  <si>
    <t xml:space="preserve">Behov for ressourcetildeling i Sygeplejen </t>
  </si>
  <si>
    <t xml:space="preserve">Behov for ressourcetildeling på træningsområdet </t>
  </si>
  <si>
    <t>Behov for ressourcetildeling i Visitationen</t>
  </si>
  <si>
    <t>Pulje til forbedret pårørendesamarbejde</t>
  </si>
  <si>
    <t xml:space="preserve">Behov for ressourcetildeling i Visitationen </t>
  </si>
  <si>
    <t>Anslået årsløn for fulddtidsstillinger</t>
  </si>
  <si>
    <t xml:space="preserve"> Er baseret på gennemsnitsløn i dagvagt indhentet fra personaleafdelingen. Gennensnitslønnen for sygeplejersker, er inklusiv 50 timer/år med aftentillæg </t>
  </si>
  <si>
    <t xml:space="preserve">Engangsudgifter i alt </t>
  </si>
  <si>
    <t>Sygeplejerskerne skal bruge ekstra tid på modtagelse af borgere, samtaler, tovholderfunktioner, levering af sundhedslovsindsatser og overlevering</t>
  </si>
  <si>
    <t xml:space="preserve">Terapeuterne skal bruge ekstra tid på samtaler og hjemmebesøg, tværfagligt samarbejde, vejledning og sparring, tests og ekstra træning </t>
  </si>
  <si>
    <t>Visitatorerne skal bruge ekstra tid på målsamtaler og opfølgning</t>
  </si>
  <si>
    <t>Behov for ressourcetildeling til Træning og Rehabilitering</t>
  </si>
  <si>
    <t xml:space="preserve">Lønforskel ved ansættelse af  to terapeuter i 30-timers stillinger i stedet for social- og sundhedsassistenter, begge på højeste anciennitetsniveau, indhentet fra personaleafdelingen </t>
  </si>
  <si>
    <t>Afprøvning af terapeuter i aftenvagt</t>
  </si>
  <si>
    <t>Priser indhentet i økonomi baseret på at omlægningen sker i to faste boliger på Døgnrehabiliteringsafdelingen på Carolineparken.</t>
  </si>
  <si>
    <t>Omlægning af 2 permanente plejeboliger til midlertidige boliger</t>
  </si>
  <si>
    <t>Samlet behov for ressourcetildeling ved fuld implementering af den foreslåede samling af træning og rehabiliteringspladser</t>
  </si>
  <si>
    <t xml:space="preserve">I Ølgod trænes der i gns 5,5 uge (baseret på det seneste år N=40), på rehabiliteringsafdelingen var den gns. opholdslængde 8,8 uger i 2016 (N=37). Vægtet efter antal ophold, giver det en gns. Opholdslængde på 7,1 uge. Det Må derfor antages for værende realistisk at stile efter en opholdslængde på 6 uger fremadrettet i de mere accelererede forløb, dette en incl. vurderingsforløb, hvor vurderingsforløbet bliver en del af det samlede forløb blandt borgere der overgår til et rehabiliteirngsforløb. </t>
  </si>
  <si>
    <t xml:space="preserve">I 2016 var der 37 forløb på rehabiliteringsafdelingen og 40 forløb på træningsafdelingen i Ølgod. På baggrund af accelererede forløb anslås det, at der kan gennemføres 89 forløb (tallet er baseret på at de 37 forløb tillægges  de antal forløb der yderligere kan komme, hvis de 6 ekstra pladser fra Ølgod kører med fuld belægning  i 6-ugers forløb.(52 uger/6 uger*6 pladser). Dette giver en belægning på 73,3 %. Man kunne også have regnet ud fra en antagelse om en 90 % belægning med 6-ugers forløb, dette ville give 109 forløb. Spørgsmålet er dog om dette antal forløb ville være realistisk, set i lyset af hvor mange forløb der er gennemført på pladserne indtil videre. 89 forløb vurderes derfor at være et realistisk skøn. Belægningsgraden kan i denne sammenhæng synes uambitiøs, men der bør her skeles til at belægningen i 2016 var på 57,3 %, hvorfor det antages som et realistisk mål, taget i betragtning at </t>
  </si>
  <si>
    <t>Nettotimetallet er tillagt et overhead på 24,7%´. Dette er baseret på beregninger fra personaleafdelingen, som vurderer, at det er, hvad der i gennemsnit skal afsættes til ferier, helligdage, kurser, sygdom, pauser, personalemøder m.m.</t>
  </si>
  <si>
    <t>Træningen: Det anslås at der er et forbrug a 9,25 timer til samtaler og hjemmebesøg pr/borger pr. ekstra forløb. Dertil kommer at 12,75 pr. borger til tværfagligt samarbejde, vejledning og sparring, 7,3 timer pr. borger til ekstra træning (difference mellem det der leveres i Ølgod og på rehabiliteringsafdelingen), 1 time pr. førløb til tests, 4,7 timer pr. forløb til, at der i gennemsnit er 15% af alle træningsgange der skal en ekstra terapeut på under træningen og 5,6 timers dokumentationstid/forløb = 40,6 timer incl overhead = 53,9 timer * 52 borgere.</t>
  </si>
  <si>
    <t>Sygeplejen: Der er foretaget en beregning med udgangspunkt i, at der gennemføres 89 rehabiliteringsforløb/år, hvor sygeplejen bruger 22,25 timer/forløb. Der forventes 29,25 forløb på ventepladserne/år, hvor der i gennemsnit bruges 11 timer/forløb. For at ressourcetildelingen skal kunne gennemføres i praksis, er der taget udgangspunkt i, at der fast skal være 2*32 timers stillinger med fast tilknytning til døgnrehabiliteringen. De tiloversblevne timer, der ikke er afsat til forløbene, er i oversigten lagt ind som tid til sparring og et forventet ekstra tidsforbrug til vurderingspladserne.</t>
  </si>
  <si>
    <t>Visitationen: Det anslås at der skal leveres 1 ekstra målsamtale  pr ekstra forløb (98-37) = 52 møder a 2 timer + tilsvarende dokumentationstid.</t>
  </si>
  <si>
    <t xml:space="preserve">Øvrige udgifter relateret til fuldtidsstilling: Der er tillagt 22.200 kr pr. fuldtidsstilling til it, uniform, efteruddannelse m.m. (svarende til 18.000 kr. pr 30 timers-stilling, som er den almindelige timenorm i de involverede personalegrupper) </t>
  </si>
  <si>
    <t>Løbende udgifter  i alt, som endnu ikke er finansierede</t>
  </si>
  <si>
    <t>Ekstra timer afsat til terapeuter, for at sikre at der fortsat kan være to terapeuter i Ølgod</t>
  </si>
  <si>
    <t>Indskud (engangsudgift) (finansieres indenfor nuværende budgetramme)</t>
  </si>
  <si>
    <t>Husleje, el og varme (finansieres indenfor nuværende budgetramme)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</si>
</sst>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_ ;_ &quot;kr.&quot;\ * \-#,##0_ ;_ &quot;kr.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F5" sqref="F5"/>
    </sheetView>
  </sheetViews>
  <sheetFormatPr defaultRowHeight="15" x14ac:dyDescent="0.25"/>
  <cols>
    <col min="1" max="1" width="68.85546875" customWidth="1"/>
    <col min="2" max="2" width="10.7109375" customWidth="1"/>
    <col min="3" max="3" width="27.7109375" customWidth="1"/>
    <col min="6" max="6" width="21" customWidth="1"/>
  </cols>
  <sheetData>
    <row r="1" spans="1:7" x14ac:dyDescent="0.25">
      <c r="A1" t="s">
        <v>10</v>
      </c>
    </row>
    <row r="3" spans="1:7" ht="30" x14ac:dyDescent="0.25">
      <c r="B3" t="s">
        <v>0</v>
      </c>
      <c r="D3" t="s">
        <v>1</v>
      </c>
      <c r="E3" t="s">
        <v>3</v>
      </c>
      <c r="F3" s="1" t="s">
        <v>9</v>
      </c>
      <c r="G3" t="s">
        <v>2</v>
      </c>
    </row>
    <row r="4" spans="1:7" x14ac:dyDescent="0.25">
      <c r="A4" s="1" t="s">
        <v>14</v>
      </c>
      <c r="B4">
        <v>27</v>
      </c>
      <c r="C4" t="s">
        <v>6</v>
      </c>
      <c r="D4">
        <f>B4*52</f>
        <v>1404</v>
      </c>
      <c r="E4">
        <f t="shared" ref="E4:E6" si="0">B4/37</f>
        <v>0.72972972972972971</v>
      </c>
      <c r="F4" s="5">
        <f>432533 +22200</f>
        <v>454733</v>
      </c>
      <c r="G4">
        <f>E4*F4</f>
        <v>331832.18918918917</v>
      </c>
    </row>
    <row r="5" spans="1:7" ht="135" x14ac:dyDescent="0.25">
      <c r="A5" s="1" t="s">
        <v>35</v>
      </c>
    </row>
    <row r="6" spans="1:7" x14ac:dyDescent="0.25">
      <c r="A6" t="s">
        <v>25</v>
      </c>
      <c r="B6">
        <v>53.9</v>
      </c>
      <c r="C6" t="s">
        <v>4</v>
      </c>
      <c r="D6">
        <f>B6*52</f>
        <v>2802.7999999999997</v>
      </c>
      <c r="E6">
        <f t="shared" si="0"/>
        <v>1.4567567567567568</v>
      </c>
      <c r="F6">
        <f>22200+432000</f>
        <v>454200</v>
      </c>
      <c r="G6">
        <f>E6*F6</f>
        <v>661658.91891891893</v>
      </c>
    </row>
    <row r="7" spans="1:7" ht="120" x14ac:dyDescent="0.25">
      <c r="A7" s="1" t="s">
        <v>34</v>
      </c>
    </row>
    <row r="8" spans="1:7" x14ac:dyDescent="0.25">
      <c r="A8" t="s">
        <v>18</v>
      </c>
      <c r="B8">
        <v>5</v>
      </c>
      <c r="C8" t="s">
        <v>5</v>
      </c>
      <c r="D8">
        <f>B8*52</f>
        <v>260</v>
      </c>
      <c r="E8">
        <f>B8/37</f>
        <v>0.13513513513513514</v>
      </c>
      <c r="F8" s="5">
        <f>22200+495000</f>
        <v>517200</v>
      </c>
      <c r="G8">
        <f>E8*F8</f>
        <v>69891.891891891893</v>
      </c>
    </row>
    <row r="9" spans="1:7" ht="30" x14ac:dyDescent="0.25">
      <c r="A9" s="1" t="s">
        <v>36</v>
      </c>
    </row>
    <row r="10" spans="1:7" x14ac:dyDescent="0.25">
      <c r="A10" s="1"/>
    </row>
    <row r="11" spans="1:7" x14ac:dyDescent="0.25">
      <c r="A11" s="2" t="s">
        <v>7</v>
      </c>
    </row>
    <row r="12" spans="1:7" x14ac:dyDescent="0.25">
      <c r="A12" t="s">
        <v>8</v>
      </c>
      <c r="B12" s="1"/>
    </row>
    <row r="13" spans="1:7" ht="105" x14ac:dyDescent="0.25">
      <c r="A13" s="1" t="s">
        <v>31</v>
      </c>
      <c r="B13" s="1"/>
    </row>
    <row r="14" spans="1:7" x14ac:dyDescent="0.25">
      <c r="A14" t="s">
        <v>19</v>
      </c>
      <c r="B14" s="1"/>
    </row>
    <row r="15" spans="1:7" ht="45" x14ac:dyDescent="0.25">
      <c r="A15" s="1" t="s">
        <v>20</v>
      </c>
      <c r="B15" s="1"/>
    </row>
    <row r="16" spans="1:7" x14ac:dyDescent="0.25">
      <c r="A16" t="s">
        <v>11</v>
      </c>
      <c r="B16" s="1"/>
    </row>
    <row r="17" spans="1:2" ht="195" x14ac:dyDescent="0.25">
      <c r="A17" s="1" t="s">
        <v>32</v>
      </c>
      <c r="B17" s="1"/>
    </row>
    <row r="18" spans="1:2" x14ac:dyDescent="0.25">
      <c r="A18" t="s">
        <v>12</v>
      </c>
    </row>
    <row r="19" spans="1:2" ht="60" x14ac:dyDescent="0.25">
      <c r="A19" s="1" t="s">
        <v>33</v>
      </c>
      <c r="B19" s="1"/>
    </row>
    <row r="20" spans="1:2" x14ac:dyDescent="0.25">
      <c r="A20" t="s">
        <v>37</v>
      </c>
      <c r="B20" s="1"/>
    </row>
    <row r="21" spans="1:2" x14ac:dyDescent="0.25">
      <c r="B21" s="1"/>
    </row>
    <row r="22" spans="1:2" x14ac:dyDescent="0.25">
      <c r="B22" s="1"/>
    </row>
    <row r="23" spans="1:2" x14ac:dyDescent="0.25">
      <c r="B23" s="1"/>
    </row>
    <row r="24" spans="1:2" x14ac:dyDescent="0.25">
      <c r="B24" s="1"/>
    </row>
    <row r="25" spans="1:2" x14ac:dyDescent="0.25">
      <c r="B25" s="1"/>
    </row>
  </sheetData>
  <pageMargins left="0.7" right="0.7" top="0.75" bottom="0.75" header="0.3" footer="0.3"/>
  <pageSetup paperSize="8" scale="73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7" workbookViewId="0">
      <selection activeCell="A15" sqref="A15"/>
    </sheetView>
  </sheetViews>
  <sheetFormatPr defaultRowHeight="15" x14ac:dyDescent="0.25"/>
  <cols>
    <col min="1" max="1" width="44.85546875" customWidth="1"/>
    <col min="2" max="2" width="48.85546875" customWidth="1"/>
    <col min="3" max="8" width="9.140625" customWidth="1"/>
    <col min="9" max="9" width="12" customWidth="1"/>
    <col min="10" max="10" width="15.42578125" bestFit="1" customWidth="1"/>
  </cols>
  <sheetData>
    <row r="1" spans="1:10" x14ac:dyDescent="0.25">
      <c r="A1" s="2" t="s">
        <v>30</v>
      </c>
      <c r="J1" t="s">
        <v>2</v>
      </c>
    </row>
    <row r="2" spans="1:10" x14ac:dyDescent="0.25">
      <c r="D2" t="s">
        <v>0</v>
      </c>
      <c r="F2" t="s">
        <v>1</v>
      </c>
      <c r="H2" t="s">
        <v>3</v>
      </c>
      <c r="I2" t="s">
        <v>9</v>
      </c>
    </row>
    <row r="3" spans="1:10" ht="60" x14ac:dyDescent="0.25">
      <c r="A3" s="3" t="s">
        <v>14</v>
      </c>
      <c r="B3" s="1" t="s">
        <v>22</v>
      </c>
      <c r="D3">
        <v>27</v>
      </c>
      <c r="E3" t="s">
        <v>6</v>
      </c>
      <c r="F3">
        <f>D3*52</f>
        <v>1404</v>
      </c>
      <c r="H3">
        <f t="shared" ref="H3:H6" si="0">D3/37</f>
        <v>0.72972972972972971</v>
      </c>
      <c r="I3" s="5">
        <f>22200+432533</f>
        <v>454733</v>
      </c>
      <c r="J3" s="6">
        <f>H3*I3</f>
        <v>331832.18918918917</v>
      </c>
    </row>
    <row r="4" spans="1:10" x14ac:dyDescent="0.25">
      <c r="J4" s="7"/>
    </row>
    <row r="5" spans="1:10" ht="45" x14ac:dyDescent="0.25">
      <c r="A5" t="s">
        <v>15</v>
      </c>
      <c r="B5" s="1" t="s">
        <v>23</v>
      </c>
      <c r="D5">
        <v>53.9</v>
      </c>
      <c r="E5" t="s">
        <v>4</v>
      </c>
      <c r="F5">
        <f>D5*52</f>
        <v>2802.7999999999997</v>
      </c>
      <c r="H5">
        <f>D5/37</f>
        <v>1.4567567567567568</v>
      </c>
      <c r="I5">
        <f>22200+432000</f>
        <v>454200</v>
      </c>
      <c r="J5" s="7">
        <f>H5*I5</f>
        <v>661658.91891891893</v>
      </c>
    </row>
    <row r="6" spans="1:10" x14ac:dyDescent="0.25">
      <c r="A6" t="s">
        <v>39</v>
      </c>
      <c r="D6">
        <v>6.1</v>
      </c>
      <c r="F6">
        <f>D6*52</f>
        <v>317.2</v>
      </c>
      <c r="H6">
        <f t="shared" si="0"/>
        <v>0.16486486486486485</v>
      </c>
      <c r="I6">
        <f>22200+432000</f>
        <v>454200</v>
      </c>
      <c r="J6" s="7">
        <f>H6*I6</f>
        <v>74881.621621621613</v>
      </c>
    </row>
    <row r="7" spans="1:10" ht="30" x14ac:dyDescent="0.25">
      <c r="A7" t="s">
        <v>16</v>
      </c>
      <c r="B7" s="1" t="s">
        <v>24</v>
      </c>
      <c r="D7">
        <v>5</v>
      </c>
      <c r="E7" t="s">
        <v>5</v>
      </c>
      <c r="F7">
        <f>D7*52</f>
        <v>260</v>
      </c>
      <c r="H7">
        <f>D7/37</f>
        <v>0.13513513513513514</v>
      </c>
      <c r="I7" s="5">
        <f>22200+495000</f>
        <v>517200</v>
      </c>
      <c r="J7" s="6">
        <f t="shared" ref="J7" si="1">H7*I7</f>
        <v>69891.891891891893</v>
      </c>
    </row>
    <row r="8" spans="1:10" x14ac:dyDescent="0.25">
      <c r="J8" s="7"/>
    </row>
    <row r="9" spans="1:10" x14ac:dyDescent="0.25">
      <c r="A9" t="s">
        <v>17</v>
      </c>
      <c r="J9" s="7">
        <v>50000</v>
      </c>
    </row>
    <row r="10" spans="1:10" x14ac:dyDescent="0.25">
      <c r="J10" s="7"/>
    </row>
    <row r="11" spans="1:10" ht="75" x14ac:dyDescent="0.25">
      <c r="A11" t="s">
        <v>27</v>
      </c>
      <c r="B11" s="1" t="s">
        <v>26</v>
      </c>
      <c r="J11" s="7">
        <v>146000</v>
      </c>
    </row>
    <row r="12" spans="1:10" x14ac:dyDescent="0.25">
      <c r="J12" s="7"/>
    </row>
    <row r="13" spans="1:10" ht="45" x14ac:dyDescent="0.25">
      <c r="A13" s="1" t="s">
        <v>29</v>
      </c>
      <c r="B13" s="1" t="s">
        <v>28</v>
      </c>
      <c r="J13" s="7"/>
    </row>
    <row r="14" spans="1:10" x14ac:dyDescent="0.25">
      <c r="A14" t="s">
        <v>40</v>
      </c>
      <c r="J14" s="7">
        <v>16450</v>
      </c>
    </row>
    <row r="15" spans="1:10" x14ac:dyDescent="0.25">
      <c r="A15" t="s">
        <v>41</v>
      </c>
      <c r="J15" s="7">
        <v>127700</v>
      </c>
    </row>
    <row r="16" spans="1:10" x14ac:dyDescent="0.25">
      <c r="J16" s="7"/>
    </row>
    <row r="17" spans="1:10" x14ac:dyDescent="0.25">
      <c r="A17" s="2" t="s">
        <v>38</v>
      </c>
      <c r="J17" s="8">
        <f>SUM(J3:J11)</f>
        <v>1334264.6216216215</v>
      </c>
    </row>
    <row r="18" spans="1:10" x14ac:dyDescent="0.25">
      <c r="A18" s="2"/>
      <c r="J18" s="8"/>
    </row>
    <row r="19" spans="1:10" x14ac:dyDescent="0.25">
      <c r="A19" s="2" t="s">
        <v>21</v>
      </c>
      <c r="J19" s="8">
        <f>SUM(J14)</f>
        <v>16450</v>
      </c>
    </row>
    <row r="24" spans="1:10" x14ac:dyDescent="0.25">
      <c r="A24" s="4"/>
    </row>
  </sheetData>
  <pageMargins left="0.7" right="0.7" top="0.75" bottom="0.75" header="0.3" footer="0.3"/>
  <pageSetup paperSize="9" scale="74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"/>
  <sheetViews>
    <sheetView workbookViewId="0">
      <selection activeCell="B34" sqref="B34"/>
    </sheetView>
  </sheetViews>
  <sheetFormatPr defaultRowHeight="15" x14ac:dyDescent="0.25"/>
  <cols>
    <col min="1" max="1" width="31.5703125" customWidth="1"/>
    <col min="2" max="2" width="32.7109375" customWidth="1"/>
    <col min="3" max="3" width="29.42578125" customWidth="1"/>
    <col min="4" max="4" width="43.28515625" customWidth="1"/>
  </cols>
  <sheetData>
    <row r="16" spans="4:4" x14ac:dyDescent="0.25">
      <c r="D16" t="s">
        <v>13</v>
      </c>
    </row>
  </sheetData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2017-09-19T06:00:00+00:00</MeetingStartDate>
    <EnclosureFileNumber xmlns="d08b57ff-b9b7-4581-975d-98f87b579a51">86532/17</EnclosureFileNumber>
    <AgendaId xmlns="d08b57ff-b9b7-4581-975d-98f87b579a51">7231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2541038</FusionId>
    <AgendaAccessLevelName xmlns="d08b57ff-b9b7-4581-975d-98f87b579a51">Åben</AgendaAccessLevelName>
    <UNC xmlns="d08b57ff-b9b7-4581-975d-98f87b579a51">2301402</UNC>
    <MeetingTitle xmlns="d08b57ff-b9b7-4581-975d-98f87b579a51">19-09-2017</MeetingTitle>
    <MeetingDateAndTime xmlns="d08b57ff-b9b7-4581-975d-98f87b579a51">19-09-2017 fra 08:00 - 12:00</MeetingDateAndTime>
    <MeetingEndDate xmlns="d08b57ff-b9b7-4581-975d-98f87b579a51">2017-09-19T10:00:00+00:00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4B989-2BE2-4BF9-B7EB-D7860974F99B}"/>
</file>

<file path=customXml/itemProps2.xml><?xml version="1.0" encoding="utf-8"?>
<ds:datastoreItem xmlns:ds="http://schemas.openxmlformats.org/officeDocument/2006/customXml" ds:itemID="{C7ED17D2-BBFE-423F-953D-DC7949FDB054}"/>
</file>

<file path=customXml/itemProps3.xml><?xml version="1.0" encoding="utf-8"?>
<ds:datastoreItem xmlns:ds="http://schemas.openxmlformats.org/officeDocument/2006/customXml" ds:itemID="{27509199-30B5-4224-9992-B81C7B63E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Personaleressourcer, uddybet</vt:lpstr>
      <vt:lpstr>Samlet behov for ressourcer</vt:lpstr>
      <vt:lpstr>f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USS-19-09-2017 - Bilag 586.02 Overslag over behov for ressourcetildeling ved samling af træning  og …</dc:title>
  <dc:creator>Christina Bonde</dc:creator>
  <cp:lastModifiedBy>Christina Bonde</cp:lastModifiedBy>
  <cp:lastPrinted>2017-09-06T13:11:15Z</cp:lastPrinted>
  <dcterms:created xsi:type="dcterms:W3CDTF">2017-05-23T06:40:33Z</dcterms:created>
  <dcterms:modified xsi:type="dcterms:W3CDTF">2017-09-13T12:56:40Z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